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0G8\Documents\HOME OFFICE\STOVKOMAT\UKAZKY PRACE\"/>
    </mc:Choice>
  </mc:AlternateContent>
  <xr:revisionPtr revIDLastSave="0" documentId="13_ncr:1_{6C77AA9E-47BB-4543-B300-C015EC661C90}" xr6:coauthVersionLast="47" xr6:coauthVersionMax="47" xr10:uidLastSave="{00000000-0000-0000-0000-000000000000}"/>
  <bookViews>
    <workbookView xWindow="-108" yWindow="-108" windowWidth="23256" windowHeight="12456" xr2:uid="{0F4E2D28-40B1-4AFC-BF13-08040E93FDC1}"/>
  </bookViews>
  <sheets>
    <sheet name="List1" sheetId="1" r:id="rId1"/>
    <sheet name="Gra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9" i="1"/>
  <c r="E27" i="1"/>
  <c r="D30" i="1"/>
  <c r="C30" i="1"/>
  <c r="D27" i="1" s="1"/>
  <c r="G11" i="1"/>
  <c r="G12" i="1"/>
  <c r="G10" i="1"/>
  <c r="E11" i="1"/>
  <c r="E12" i="1"/>
  <c r="E10" i="1"/>
  <c r="F27" i="1" l="1"/>
  <c r="D29" i="1"/>
  <c r="F29" i="1" s="1"/>
  <c r="D28" i="1"/>
  <c r="F28" i="1" s="1"/>
  <c r="G13" i="1"/>
  <c r="E13" i="1"/>
  <c r="F30" i="1" l="1"/>
  <c r="G15" i="1"/>
</calcChain>
</file>

<file path=xl/sharedStrings.xml><?xml version="1.0" encoding="utf-8"?>
<sst xmlns="http://schemas.openxmlformats.org/spreadsheetml/2006/main" count="50" uniqueCount="40">
  <si>
    <t>OČEKÁVÁNÝ VÝNOS PORTFOLIA PO DOBU DRŽENÍ</t>
  </si>
  <si>
    <t>METODA 1</t>
  </si>
  <si>
    <t>(1)</t>
  </si>
  <si>
    <t>(2)</t>
  </si>
  <si>
    <t>(3)</t>
  </si>
  <si>
    <t>(4)</t>
  </si>
  <si>
    <t>(5)</t>
  </si>
  <si>
    <t>(6)</t>
  </si>
  <si>
    <t>Cenný papír</t>
  </si>
  <si>
    <t>Počet kusů</t>
  </si>
  <si>
    <t>Cena za kus Kč</t>
  </si>
  <si>
    <t>Běžná hodnota portfolia</t>
  </si>
  <si>
    <t>Očekávaná cena za kus</t>
  </si>
  <si>
    <t>koncem období</t>
  </si>
  <si>
    <t>Kč</t>
  </si>
  <si>
    <t xml:space="preserve">Očekávaná hodnota portfolia </t>
  </si>
  <si>
    <t>= (2) x (3)</t>
  </si>
  <si>
    <t>= (2) x (5)</t>
  </si>
  <si>
    <t>ALFA</t>
  </si>
  <si>
    <t>BETA</t>
  </si>
  <si>
    <t>GAMA</t>
  </si>
  <si>
    <t>CELKEM</t>
  </si>
  <si>
    <t>Očekávaný výnos portfolia po dobu držení</t>
  </si>
  <si>
    <t>METODA 2</t>
  </si>
  <si>
    <t>(7)</t>
  </si>
  <si>
    <t>(8)</t>
  </si>
  <si>
    <t>(9)</t>
  </si>
  <si>
    <t>(10)</t>
  </si>
  <si>
    <t>(11)</t>
  </si>
  <si>
    <t>Podíl běžné hodnoty akcií</t>
  </si>
  <si>
    <t xml:space="preserve">na běžné hodnotě </t>
  </si>
  <si>
    <t xml:space="preserve">portfolia </t>
  </si>
  <si>
    <t>= (8) / ()</t>
  </si>
  <si>
    <t xml:space="preserve">Očekávaný výnos </t>
  </si>
  <si>
    <t>po dobu držení</t>
  </si>
  <si>
    <t>= (6) / (8)</t>
  </si>
  <si>
    <t>Přínos k očekávanému</t>
  </si>
  <si>
    <t>výnosu portfolia</t>
  </si>
  <si>
    <t>= (10) x (9)</t>
  </si>
  <si>
    <t>Očekávaný výnos z portfolia po dobu držení = vážený průměr očekávaných výnosů jednotlivých cenných papírů v portfoliu, přičemž váhami jsou podíly běžné hodnoty těchto cenných papírů na běžné hodnotě celého portfolia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</si>
</sst>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4" borderId="0" xfId="0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10" fontId="2" fillId="5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4" borderId="0" xfId="0" applyFont="1" applyFill="1"/>
    <xf numFmtId="0" fontId="2" fillId="4" borderId="0" xfId="0" applyFont="1" applyFill="1"/>
    <xf numFmtId="49" fontId="0" fillId="4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ální" xfId="0" builtinId="0"/>
    <cellStyle name="Procenta" xfId="1" builtinId="5"/>
  </cellStyles>
  <dxfs count="31"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9"/>
        </right>
        <top style="thin">
          <color theme="9"/>
        </top>
        <bottom style="thin">
          <color theme="9"/>
        </bottom>
      </border>
    </dxf>
    <dxf>
      <border outline="0">
        <left style="thin">
          <color theme="9"/>
        </left>
      </border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PORTFOLIO</a:t>
            </a:r>
            <a:r>
              <a:rPr lang="cs-CZ"/>
              <a:t> (METODA 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8BF-4F18-8955-410C1E673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8BF-4F18-8955-410C1E6736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8BF-4F18-8955-410C1E6736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List1!$B$10:$B$12</c:f>
              <c:strCache>
                <c:ptCount val="3"/>
                <c:pt idx="0">
                  <c:v>ALFA</c:v>
                </c:pt>
                <c:pt idx="1">
                  <c:v>BETA</c:v>
                </c:pt>
                <c:pt idx="2">
                  <c:v>GAMA</c:v>
                </c:pt>
              </c:strCache>
            </c:strRef>
          </c:cat>
          <c:val>
            <c:numRef>
              <c:f>List1!$C$10:$C$12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BF-4F18-8955-410C1E67368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C8BF-4F18-8955-410C1E673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C8BF-4F18-8955-410C1E6736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8BF-4F18-8955-410C1E6736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List1!$B$10:$B$12</c:f>
              <c:strCache>
                <c:ptCount val="3"/>
                <c:pt idx="0">
                  <c:v>ALFA</c:v>
                </c:pt>
                <c:pt idx="1">
                  <c:v>BETA</c:v>
                </c:pt>
                <c:pt idx="2">
                  <c:v>GAMA</c:v>
                </c:pt>
              </c:strCache>
            </c:strRef>
          </c:cat>
          <c:val>
            <c:numRef>
              <c:f>List1!$D$10:$D$12</c:f>
              <c:numCache>
                <c:formatCode>#,##0</c:formatCode>
                <c:ptCount val="3"/>
                <c:pt idx="0">
                  <c:v>4000</c:v>
                </c:pt>
                <c:pt idx="1">
                  <c:v>3500</c:v>
                </c:pt>
                <c:pt idx="2">
                  <c:v>6200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8BF-4F18-8955-410C1E67368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C8BF-4F18-8955-410C1E673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C8BF-4F18-8955-410C1E6736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C8BF-4F18-8955-410C1E6736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List1!$B$10:$B$12</c:f>
              <c:strCache>
                <c:ptCount val="3"/>
                <c:pt idx="0">
                  <c:v>ALFA</c:v>
                </c:pt>
                <c:pt idx="1">
                  <c:v>BETA</c:v>
                </c:pt>
                <c:pt idx="2">
                  <c:v>GAMA</c:v>
                </c:pt>
              </c:strCache>
            </c:strRef>
          </c:cat>
          <c:val>
            <c:numRef>
              <c:f>List1!$E$10:$E$12</c:f>
              <c:numCache>
                <c:formatCode>#,##0</c:formatCode>
                <c:ptCount val="3"/>
                <c:pt idx="0">
                  <c:v>40000</c:v>
                </c:pt>
                <c:pt idx="1">
                  <c:v>70000</c:v>
                </c:pt>
                <c:pt idx="2">
                  <c:v>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8BF-4F18-8955-410C1E67368E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C8BF-4F18-8955-410C1E673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C8BF-4F18-8955-410C1E6736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C8BF-4F18-8955-410C1E6736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List1!$B$10:$B$12</c:f>
              <c:strCache>
                <c:ptCount val="3"/>
                <c:pt idx="0">
                  <c:v>ALFA</c:v>
                </c:pt>
                <c:pt idx="1">
                  <c:v>BETA</c:v>
                </c:pt>
                <c:pt idx="2">
                  <c:v>GAMA</c:v>
                </c:pt>
              </c:strCache>
            </c:strRef>
          </c:cat>
          <c:val>
            <c:numRef>
              <c:f>List1!$F$10:$F$12</c:f>
              <c:numCache>
                <c:formatCode>#,##0</c:formatCode>
                <c:ptCount val="3"/>
                <c:pt idx="0">
                  <c:v>4200</c:v>
                </c:pt>
                <c:pt idx="1">
                  <c:v>4000</c:v>
                </c:pt>
                <c:pt idx="2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8BF-4F18-8955-410C1E67368E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C8BF-4F18-8955-410C1E6736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C8BF-4F18-8955-410C1E6736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C8BF-4F18-8955-410C1E67368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List1!$B$10:$B$12</c:f>
              <c:strCache>
                <c:ptCount val="3"/>
                <c:pt idx="0">
                  <c:v>ALFA</c:v>
                </c:pt>
                <c:pt idx="1">
                  <c:v>BETA</c:v>
                </c:pt>
                <c:pt idx="2">
                  <c:v>GAMA</c:v>
                </c:pt>
              </c:strCache>
            </c:strRef>
          </c:cat>
          <c:val>
            <c:numRef>
              <c:f>List1!$G$10:$G$12</c:f>
              <c:numCache>
                <c:formatCode>#,##0</c:formatCode>
                <c:ptCount val="3"/>
                <c:pt idx="0">
                  <c:v>42000</c:v>
                </c:pt>
                <c:pt idx="1">
                  <c:v>80000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8BF-4F18-8955-410C1E67368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4014AA-FF15-4E23-99D8-BC3C2BEB46F2}">
  <sheetPr/>
  <sheetViews>
    <sheetView zoomScale="8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435" cy="59973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3E32DA-6B2A-1031-5941-EA19483086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D128FA-375D-4E5A-AF86-427C13EDEFB5}" name="Tabulka1" displayName="Tabulka1" ref="B10:G13" headerRowCount="0" headerRowDxfId="30" dataDxfId="29">
  <tableColumns count="6">
    <tableColumn id="1" xr3:uid="{3E1BB9C8-FA28-4A60-953A-F78A007C4695}" name="Sloupec1" totalsRowLabel="Celkem" headerRowDxfId="28" dataDxfId="27" totalsRowDxfId="26"/>
    <tableColumn id="2" xr3:uid="{EFFFBBF6-7584-4489-BDCE-32DF30B87847}" name="Sloupec2" headerRowDxfId="25" dataDxfId="24" totalsRowDxfId="23"/>
    <tableColumn id="3" xr3:uid="{A6E8F9E7-BE3F-4C86-99B6-125253AB65D1}" name="Sloupec3" headerRowDxfId="22" dataDxfId="21" totalsRowDxfId="20"/>
    <tableColumn id="4" xr3:uid="{48395DBE-3EFD-44CA-AD50-6041E890CFAA}" name="Sloupec4" headerRowDxfId="19" dataDxfId="18" totalsRowDxfId="17"/>
    <tableColumn id="5" xr3:uid="{2B1C236C-4123-4962-B992-A93D9A18A4A4}" name="Sloupec5" headerRowDxfId="16" dataDxfId="15" totalsRowDxfId="14"/>
    <tableColumn id="6" xr3:uid="{CB9DAE92-D092-4444-835F-EC15879432ED}" name="Sloupec6" totalsRowFunction="sum" headerRowDxfId="13" dataDxfId="12" totalsRowDxfId="11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87382D-0F72-49C3-93B4-7EDEE7232EFD}" name="Tabulka2" displayName="Tabulka2" ref="B27:F30" headerRowCount="0" totalsRowShown="0" dataDxfId="10" tableBorderDxfId="9">
  <tableColumns count="5">
    <tableColumn id="1" xr3:uid="{6C57FCD6-19DE-40DC-A098-8A4FF4055035}" name="Sloupec1" headerRowDxfId="8"/>
    <tableColumn id="2" xr3:uid="{6B7F0DE4-D903-4435-A076-ADBC00722F6E}" name="Sloupec2" headerRowDxfId="7" dataDxfId="6"/>
    <tableColumn id="3" xr3:uid="{67BBAF31-6709-42AD-9B44-CDD0567F9C43}" name="Sloupec3" headerRowDxfId="5" dataDxfId="4">
      <calculatedColumnFormula>C27/$C$30</calculatedColumnFormula>
    </tableColumn>
    <tableColumn id="4" xr3:uid="{AFA73753-670B-4114-8FB5-8406B6531362}" name="Sloupec4" headerRowDxfId="3" dataDxfId="2"/>
    <tableColumn id="5" xr3:uid="{2F7953A5-A4FE-4876-BAB2-278B268A3A0C}" name="Sloupec5" headerRowDxfId="1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43EE-6CB0-4E07-8520-A809464CF5C7}">
  <dimension ref="A1:S40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4.4" x14ac:dyDescent="0.3"/>
  <cols>
    <col min="2" max="7" width="22.77734375" customWidth="1"/>
  </cols>
  <sheetData>
    <row r="1" spans="1:1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6" x14ac:dyDescent="0.3">
      <c r="A2" s="5"/>
      <c r="B2" s="18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3">
      <c r="A3" s="5"/>
      <c r="B3" s="19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3">
      <c r="A5" s="5"/>
      <c r="B5" s="20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8.8" x14ac:dyDescent="0.3"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7" t="s">
        <v>15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3">
      <c r="B7" s="8"/>
      <c r="C7" s="8"/>
      <c r="D7" s="8"/>
      <c r="E7" s="8"/>
      <c r="F7" s="9" t="s">
        <v>13</v>
      </c>
      <c r="G7" s="9" t="s">
        <v>13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3">
      <c r="A8" s="5"/>
      <c r="B8" s="8"/>
      <c r="C8" s="8"/>
      <c r="D8" s="8"/>
      <c r="E8" s="10" t="s">
        <v>16</v>
      </c>
      <c r="F8" s="10" t="s">
        <v>14</v>
      </c>
      <c r="G8" s="10" t="s">
        <v>17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idden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3">
      <c r="A10" s="5"/>
      <c r="B10" s="1" t="s">
        <v>18</v>
      </c>
      <c r="C10" s="1">
        <v>10</v>
      </c>
      <c r="D10" s="3">
        <v>4000</v>
      </c>
      <c r="E10" s="3">
        <f>C10*D10</f>
        <v>40000</v>
      </c>
      <c r="F10" s="3">
        <v>4200</v>
      </c>
      <c r="G10" s="3">
        <f>C10*F10</f>
        <v>42000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3">
      <c r="A11" s="5"/>
      <c r="B11" s="1" t="s">
        <v>19</v>
      </c>
      <c r="C11" s="1">
        <v>20</v>
      </c>
      <c r="D11" s="3">
        <v>3500</v>
      </c>
      <c r="E11" s="3">
        <f t="shared" ref="E11:E12" si="0">C11*D11</f>
        <v>70000</v>
      </c>
      <c r="F11" s="3">
        <v>4000</v>
      </c>
      <c r="G11" s="3">
        <f t="shared" ref="G11:G12" si="1">C11*F11</f>
        <v>80000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3">
      <c r="A12" s="5"/>
      <c r="B12" s="1" t="s">
        <v>20</v>
      </c>
      <c r="C12" s="1">
        <v>10</v>
      </c>
      <c r="D12" s="3">
        <v>6200</v>
      </c>
      <c r="E12" s="3">
        <f t="shared" si="0"/>
        <v>62000</v>
      </c>
      <c r="F12" s="3">
        <v>7000</v>
      </c>
      <c r="G12" s="3">
        <f t="shared" si="1"/>
        <v>70000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3">
      <c r="A13" s="5"/>
      <c r="B13" s="2" t="s">
        <v>21</v>
      </c>
      <c r="C13" s="2"/>
      <c r="D13" s="4"/>
      <c r="E13" s="4">
        <f>SUM(E10:E12)</f>
        <v>172000</v>
      </c>
      <c r="F13" s="4"/>
      <c r="G13" s="4">
        <f>SUM(G10:G12)</f>
        <v>192000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3">
      <c r="A15" s="5"/>
      <c r="B15" s="21" t="s">
        <v>22</v>
      </c>
      <c r="C15" s="21"/>
      <c r="D15" s="21"/>
      <c r="E15" s="21"/>
      <c r="F15" s="21"/>
      <c r="G15" s="11">
        <f>(G13/E13)-1</f>
        <v>0.11627906976744184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.6" x14ac:dyDescent="0.3">
      <c r="A18" s="5"/>
      <c r="B18" s="18" t="s">
        <v>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3">
      <c r="A19" s="5"/>
      <c r="B19" s="19" t="s">
        <v>23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">
      <c r="A21" s="5"/>
      <c r="B21" s="20" t="s">
        <v>24</v>
      </c>
      <c r="C21" s="20" t="s">
        <v>25</v>
      </c>
      <c r="D21" s="20" t="s">
        <v>26</v>
      </c>
      <c r="E21" s="20" t="s">
        <v>27</v>
      </c>
      <c r="F21" s="20" t="s">
        <v>28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3">
      <c r="A22" s="5"/>
      <c r="B22" s="6" t="s">
        <v>8</v>
      </c>
      <c r="C22" s="6" t="s">
        <v>11</v>
      </c>
      <c r="D22" s="9" t="s">
        <v>29</v>
      </c>
      <c r="E22" s="9" t="s">
        <v>33</v>
      </c>
      <c r="F22" s="9" t="s">
        <v>36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3">
      <c r="A23" s="5"/>
      <c r="B23" s="9"/>
      <c r="C23" s="9"/>
      <c r="D23" s="9" t="s">
        <v>30</v>
      </c>
      <c r="E23" s="9" t="s">
        <v>34</v>
      </c>
      <c r="F23" s="9" t="s">
        <v>37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">
      <c r="A24" s="5"/>
      <c r="B24" s="9"/>
      <c r="C24" s="9"/>
      <c r="D24" s="9" t="s">
        <v>31</v>
      </c>
      <c r="E24" s="9"/>
      <c r="F24" s="9" t="s">
        <v>34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">
      <c r="A25" s="5"/>
      <c r="B25" s="9"/>
      <c r="C25" s="10" t="s">
        <v>14</v>
      </c>
      <c r="D25" s="10" t="s">
        <v>32</v>
      </c>
      <c r="E25" s="10" t="s">
        <v>35</v>
      </c>
      <c r="F25" s="10" t="s">
        <v>38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idden="1" x14ac:dyDescent="0.3">
      <c r="A26" s="5"/>
    </row>
    <row r="27" spans="1:19" x14ac:dyDescent="0.3">
      <c r="A27" s="5"/>
      <c r="B27" s="14" t="s">
        <v>18</v>
      </c>
      <c r="C27" s="3">
        <v>40000</v>
      </c>
      <c r="D27" s="12">
        <f>C27/$C$30</f>
        <v>0.23255813953488372</v>
      </c>
      <c r="E27" s="13">
        <f>((G10/C27)-1)*100</f>
        <v>5.0000000000000044</v>
      </c>
      <c r="F27" s="13">
        <f>E27*D27</f>
        <v>1.1627906976744196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">
      <c r="A28" s="5"/>
      <c r="B28" s="15" t="s">
        <v>19</v>
      </c>
      <c r="C28" s="3">
        <v>70000</v>
      </c>
      <c r="D28" s="12">
        <f>C28/$C$30</f>
        <v>0.40697674418604651</v>
      </c>
      <c r="E28" s="13">
        <f>((G11/C28)-1)*100</f>
        <v>14.285714285714279</v>
      </c>
      <c r="F28" s="13">
        <f t="shared" ref="F28:F29" si="2">E28*D28</f>
        <v>5.81395348837209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3">
      <c r="A29" s="5"/>
      <c r="B29" s="14" t="s">
        <v>20</v>
      </c>
      <c r="C29" s="3">
        <v>62000</v>
      </c>
      <c r="D29" s="12">
        <f>C29/$C$30</f>
        <v>0.36046511627906974</v>
      </c>
      <c r="E29" s="13">
        <f>((G12/C29)-1)*100</f>
        <v>12.903225806451623</v>
      </c>
      <c r="F29" s="13">
        <f t="shared" si="2"/>
        <v>4.6511627906976774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3">
      <c r="A30" s="5"/>
      <c r="B30" s="16" t="s">
        <v>21</v>
      </c>
      <c r="C30" s="4">
        <f>SUM(C27:C29)</f>
        <v>172000</v>
      </c>
      <c r="D30" s="17">
        <f>C30/$C$30</f>
        <v>1</v>
      </c>
      <c r="E30" s="1"/>
      <c r="F30" s="11">
        <f>SUM(F27:F29)/100</f>
        <v>0.11627906976744187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3">
      <c r="A32" s="5"/>
      <c r="B32" s="19" t="s">
        <v>39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</sheetData>
  <mergeCells count="1">
    <mergeCell ref="B15:F15"/>
  </mergeCells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HP250G8</dc:creator>
  <cp:lastModifiedBy>HP250G8</cp:lastModifiedBy>
  <dcterms:created xsi:type="dcterms:W3CDTF">2023-05-15T16:09:36Z</dcterms:created>
  <dcterms:modified xsi:type="dcterms:W3CDTF">2023-05-15T18:50:14Z</dcterms:modified>
</cp:coreProperties>
</file>